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p.dimitrova\deskata\2025\БЮДЖЕТ НА МС ЗА ПУБЛИКУВАНЕ НА НАШАТА СТРАНИЦА\"/>
    </mc:Choice>
  </mc:AlternateContent>
  <bookViews>
    <workbookView xWindow="930" yWindow="0" windowWidth="20670" windowHeight="10215"/>
  </bookViews>
  <sheets>
    <sheet name="0300" sheetId="3" r:id="rId1"/>
    <sheet name="Политики-Програми" sheetId="1" r:id="rId2"/>
    <sheet name="Програми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8" i="2" l="1"/>
  <c r="C74" i="2"/>
  <c r="C75" i="2"/>
  <c r="C152" i="2" l="1"/>
  <c r="C136" i="2"/>
  <c r="C119" i="2"/>
  <c r="C85" i="2"/>
  <c r="C62" i="2"/>
  <c r="C46" i="2"/>
  <c r="C27" i="2"/>
  <c r="C11" i="2"/>
  <c r="C142" i="2" l="1"/>
  <c r="C102" i="2"/>
  <c r="C33" i="2"/>
  <c r="C20" i="2" l="1"/>
  <c r="D13" i="1" s="1"/>
  <c r="C172" i="2" l="1"/>
  <c r="C173" i="2"/>
  <c r="C171" i="2"/>
  <c r="C169" i="2" l="1"/>
  <c r="C125" i="2"/>
  <c r="C158" i="2" l="1"/>
  <c r="C91" i="2"/>
  <c r="C175" i="2" s="1"/>
  <c r="C162" i="2" l="1"/>
  <c r="D26" i="1" s="1"/>
  <c r="C145" i="2"/>
  <c r="D25" i="1" s="1"/>
  <c r="C129" i="2"/>
  <c r="D23" i="1" s="1"/>
  <c r="C111" i="2"/>
  <c r="D22" i="1" s="1"/>
  <c r="D21" i="1" s="1"/>
  <c r="C95" i="2"/>
  <c r="D20" i="1" s="1"/>
  <c r="D19" i="1" s="1"/>
  <c r="C78" i="2"/>
  <c r="C55" i="2"/>
  <c r="C39" i="2"/>
  <c r="D14" i="1" s="1"/>
  <c r="D18" i="1" l="1"/>
  <c r="D17" i="1" s="1"/>
  <c r="D16" i="1"/>
  <c r="D15" i="1" s="1"/>
  <c r="D24" i="1"/>
  <c r="D12" i="1"/>
  <c r="C177" i="2"/>
  <c r="D28" i="1" l="1"/>
</calcChain>
</file>

<file path=xl/sharedStrings.xml><?xml version="1.0" encoding="utf-8"?>
<sst xmlns="http://schemas.openxmlformats.org/spreadsheetml/2006/main" count="232" uniqueCount="110">
  <si>
    <t>(наименование на бюджетната организация)</t>
  </si>
  <si>
    <t>Сума</t>
  </si>
  <si>
    <t>(в лева)</t>
  </si>
  <si>
    <t>Бюджетна програма „Администрация“</t>
  </si>
  <si>
    <t>Общо:</t>
  </si>
  <si>
    <t>(наименование)</t>
  </si>
  <si>
    <t>Разходи по програмата</t>
  </si>
  <si>
    <t>I. Общо ведомствени разходи</t>
  </si>
  <si>
    <t>от тях за:</t>
  </si>
  <si>
    <t xml:space="preserve">   Персонал</t>
  </si>
  <si>
    <t xml:space="preserve">   Издръжка</t>
  </si>
  <si>
    <t xml:space="preserve">   Капиталови разходи</t>
  </si>
  <si>
    <t>II. Администрирани разходни параграфи по бюджета</t>
  </si>
  <si>
    <t>ІІІ. Общо разходи (I+II)</t>
  </si>
  <si>
    <t>Разходи</t>
  </si>
  <si>
    <t>II. Администрирани разходни параграфи по бюджета - общо</t>
  </si>
  <si>
    <t>Бюджетна програма „Министерски съвет и организация на дейността му“</t>
  </si>
  <si>
    <t>Бюджетна програма „Координация и мониторинг на хоризонтални политики“</t>
  </si>
  <si>
    <t>Бюджетна програма „Координация при управление на средствата от ЕС“</t>
  </si>
  <si>
    <t>Класификационен код на програмата: 0300.03.01</t>
  </si>
  <si>
    <t>Бюджетна програма „Осъществяване на държавната политика на областно ниво“</t>
  </si>
  <si>
    <t>Класификационен код на програмата: 0300.05.01</t>
  </si>
  <si>
    <t>Бюджетна програма „Национален архивен фонд“</t>
  </si>
  <si>
    <t>Класификационен код на програмата: 0300.07.01</t>
  </si>
  <si>
    <t>Бюджетна програма „Други дейности и услуги“</t>
  </si>
  <si>
    <t>Бюджетна програма „Убежище и бежанци“</t>
  </si>
  <si>
    <t>Класификационен код на програмата: 0300.04.01</t>
  </si>
  <si>
    <t>Бюджетна програма „Вероизповедания“</t>
  </si>
  <si>
    <t>0300.01.00</t>
  </si>
  <si>
    <t>Област „Осигуряване дейността и организацията на работата на Министерския съвет“</t>
  </si>
  <si>
    <t>0300.01.01</t>
  </si>
  <si>
    <t>0300.01.02</t>
  </si>
  <si>
    <t>0300.02.00</t>
  </si>
  <si>
    <t>Политика в областта на управлението на средствата от ЕС</t>
  </si>
  <si>
    <t>0300.02.01</t>
  </si>
  <si>
    <t>0300.03.00</t>
  </si>
  <si>
    <t>Политика в областта на осъществяването на държавните функции на територията на областите в България</t>
  </si>
  <si>
    <t>0300.03.01</t>
  </si>
  <si>
    <t>0300.04.00</t>
  </si>
  <si>
    <t>Политика в областта на правото на вероизповедание</t>
  </si>
  <si>
    <t>0300.04.01</t>
  </si>
  <si>
    <t>0300.05.00</t>
  </si>
  <si>
    <t>Политика в областта на архивното дело</t>
  </si>
  <si>
    <t>Други бюджетни програми</t>
  </si>
  <si>
    <t>0300.05.01</t>
  </si>
  <si>
    <t>3. За изпълнение на ангажиментите на областните управители на областите Бургас, Варна и Добрич по Закона за устройството на Черноморското крайбрежие през активния летен сезон - § 10-00 "Издръжка"</t>
  </si>
  <si>
    <t>4. Обезщетения по Закона за политическа и гражданска реабилитация на репресирани лица - § 42-00 "Текущи трансфери, обезщетения и помощи за домакинствата"</t>
  </si>
  <si>
    <t>Общо разходи по бюджетните програми на МИНИСТЕРСКИЯ СЪВЕТ</t>
  </si>
  <si>
    <t>1. Дневни разходи на граждани на трети страни в процедура по международна закрила - § 42-00 "Текущи трансфери, обезщетения и помощи за домакинствата"</t>
  </si>
  <si>
    <t>Наименование на областта на политика/бюджетната програма</t>
  </si>
  <si>
    <t>1. Изработване на кадастрални планове по § 4 от ПЗР на Закона за собствеността и ползването на земеделските земи - § 10-00 "Издръжка"</t>
  </si>
  <si>
    <t>1. Държавна награда „Свети Паисий Хилендарски“ - § 42-00 "Текущи трансфери, обезщетения и помощи за домакинствата"</t>
  </si>
  <si>
    <t>Класификационен код на програмата: 0300.01.01</t>
  </si>
  <si>
    <t>Класификационен код на програмата: 0300.01.02</t>
  </si>
  <si>
    <t>Класификационен код на програмата: 0300.02.01</t>
  </si>
  <si>
    <t>Класификационен код на програмата: 0300.06.00</t>
  </si>
  <si>
    <t>Класификационен код на програмата: 0300.07.02</t>
  </si>
  <si>
    <t>0300.06.00</t>
  </si>
  <si>
    <t>0300.07.00</t>
  </si>
  <si>
    <t>0300.07.01</t>
  </si>
  <si>
    <t>0300.07.02</t>
  </si>
  <si>
    <t>Разходи по области на политики и бюджетни програми</t>
  </si>
  <si>
    <t>Класификационен код съгласно РМС № 780 от 2023 г.</t>
  </si>
  <si>
    <t>№</t>
  </si>
  <si>
    <t>ПОКАЗАТЕЛИ</t>
  </si>
  <si>
    <t>СУМА</t>
  </si>
  <si>
    <t>(хил. лв.)</t>
  </si>
  <si>
    <t>I.</t>
  </si>
  <si>
    <t>ПРИХОДИ, ПОМОЩИ И ДАРЕНИЯ</t>
  </si>
  <si>
    <t>1.</t>
  </si>
  <si>
    <t>Неданъчни приходи</t>
  </si>
  <si>
    <t>1.1.</t>
  </si>
  <si>
    <t>Държавни такси</t>
  </si>
  <si>
    <t>1.2.</t>
  </si>
  <si>
    <t xml:space="preserve">Приходи и доходи от собственост </t>
  </si>
  <si>
    <t>1.3.</t>
  </si>
  <si>
    <t>Други приходи</t>
  </si>
  <si>
    <t>II.</t>
  </si>
  <si>
    <t xml:space="preserve">РАЗХОДИ                                       </t>
  </si>
  <si>
    <t xml:space="preserve">Текущи разходи                                            </t>
  </si>
  <si>
    <t>в т.ч.</t>
  </si>
  <si>
    <t>Персонал</t>
  </si>
  <si>
    <t>Субсидии и други текущи трансфери</t>
  </si>
  <si>
    <t>1.2.1.</t>
  </si>
  <si>
    <t>Субсидии и други текущи трансфери за юридически лица с нестопанска цел</t>
  </si>
  <si>
    <t>Текущи трансфери, обезщетения и помощи за домакинствата</t>
  </si>
  <si>
    <t>2.</t>
  </si>
  <si>
    <t xml:space="preserve">Капиталови разходи </t>
  </si>
  <si>
    <t>2.1.</t>
  </si>
  <si>
    <t xml:space="preserve">Придобиване на дълготрайни активи и основен ремонт </t>
  </si>
  <si>
    <t>III.</t>
  </si>
  <si>
    <t>БЮДЖЕТНИ ВЗАИМООТНОШЕНИЯ (ТРАНСФЕРИ) - (+/-)</t>
  </si>
  <si>
    <t>Бюджетно взаимоотношение с централния бюджет (+/-)</t>
  </si>
  <si>
    <t>IV.</t>
  </si>
  <si>
    <t>БЮДЖЕТНО САЛДО (І-ІІ+ІІІ)</t>
  </si>
  <si>
    <t>V.</t>
  </si>
  <si>
    <t xml:space="preserve">ОПЕРАЦИИ В ЧАСТТА НА ФИНАНСИРАНЕТО - НЕТО </t>
  </si>
  <si>
    <t>Сума
(в лева)</t>
  </si>
  <si>
    <t>БЮДЖЕТ НА МИНИСТЕРСКИЯ СЪВЕТ ЗА 2025 ГОДИНА</t>
  </si>
  <si>
    <t>1. Максимален размер на ангажиментите за разходи, които могат да бъдат поети през 2025 г.</t>
  </si>
  <si>
    <t>2. Максимален размер на новите задължения за разходи, които могат да бъдат натрупани през 2025 г.</t>
  </si>
  <si>
    <t>Разпределение на ведомствените и администрираните разходи по бюджетни програми по бюджета на МИНИСТЕРСКИЯ СЪВЕТ за 2025 г.</t>
  </si>
  <si>
    <t>1. Субсидии за финансиране на проекти по чл. 6е от Закона за защита от домашното насилие - § 45-00 "Субсидии и други текущи трансфери за юридически лица с нестопанска цел"</t>
  </si>
  <si>
    <t>2. Вноска на Република България за участие в Глобалната инициатива „Партньорство за открито управление“ - § 46-00 "Разходи за членски внос и участие в нетърговски организации и дейности"</t>
  </si>
  <si>
    <t>7. Консервация, реставрация и аварийно укрепване на част от „Крепостни стени на турско кале“, град Видин - § 51-00 "Основен ремонт на дълготрайни материални активи"</t>
  </si>
  <si>
    <t>1. Субсидии за вероизповеданията, регистрирани по Закона за вероизповеданията -                               § 45-00 "Субсидии и други текущи трансфери за юридически лица с нестопанска цел"</t>
  </si>
  <si>
    <t>2. Провеждане на национален туристически поход "По пътя на Ботевата чета", Козлодуй - Околчица и честване на Шипченските боеве - § 10-00 "Издръжка"</t>
  </si>
  <si>
    <t>5. За изпълнение на ангажиментите на областните управители на областите Бургас, Варна и Добрич по чл. 7, ал. 11 и ал. 12 от Закона за устройството на Черноморското крайбрежие - § 51-00 "Основен ремонт на дълготрайни материални активи" и § 52-00 "Придобиване на дълготрайни материални активи"</t>
  </si>
  <si>
    <t>Разпределение на разходите по области на политики и бюджетни програми за                2025 г. на  Министерския съвет</t>
  </si>
  <si>
    <t>6. Изграждане на ГКПП  - § 02-00 "Други възнаграждения и плащания за персонала" и  § 10-00 "Издръжка"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</si>
</sst>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_)"/>
  </numFmts>
  <fonts count="1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.5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2">
    <xf numFmtId="0" fontId="0" fillId="0" borderId="0"/>
    <xf numFmtId="0" fontId="13" fillId="0" borderId="0"/>
  </cellStyleXfs>
  <cellXfs count="10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 indent="1"/>
    </xf>
    <xf numFmtId="0" fontId="5" fillId="0" borderId="0" xfId="0" applyFont="1" applyAlignment="1">
      <alignment horizontal="justify" vertical="center"/>
    </xf>
    <xf numFmtId="3" fontId="3" fillId="0" borderId="0" xfId="0" applyNumberFormat="1" applyFont="1"/>
    <xf numFmtId="3" fontId="4" fillId="0" borderId="4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7" xfId="0" applyFont="1" applyBorder="1" applyAlignment="1">
      <alignment vertical="center" wrapText="1"/>
    </xf>
    <xf numFmtId="3" fontId="10" fillId="0" borderId="12" xfId="0" applyNumberFormat="1" applyFont="1" applyBorder="1" applyAlignment="1">
      <alignment horizontal="right" vertical="center" wrapText="1"/>
    </xf>
    <xf numFmtId="0" fontId="8" fillId="3" borderId="7" xfId="0" applyFont="1" applyFill="1" applyBorder="1" applyAlignment="1">
      <alignment horizontal="left" vertical="center" wrapText="1"/>
    </xf>
    <xf numFmtId="3" fontId="8" fillId="3" borderId="12" xfId="0" applyNumberFormat="1" applyFont="1" applyFill="1" applyBorder="1" applyAlignment="1">
      <alignment horizontal="right" vertical="center" wrapText="1"/>
    </xf>
    <xf numFmtId="0" fontId="8" fillId="0" borderId="7" xfId="0" applyFont="1" applyBorder="1" applyAlignment="1">
      <alignment vertical="center" wrapText="1"/>
    </xf>
    <xf numFmtId="3" fontId="8" fillId="0" borderId="12" xfId="0" applyNumberFormat="1" applyFont="1" applyBorder="1" applyAlignment="1">
      <alignment horizontal="right" vertical="center" wrapText="1"/>
    </xf>
    <xf numFmtId="0" fontId="8" fillId="3" borderId="7" xfId="0" applyFont="1" applyFill="1" applyBorder="1" applyAlignment="1">
      <alignment vertical="center" wrapText="1"/>
    </xf>
    <xf numFmtId="0" fontId="10" fillId="0" borderId="11" xfId="0" applyFont="1" applyBorder="1" applyAlignment="1">
      <alignment horizontal="center" vertical="center" wrapText="1"/>
    </xf>
    <xf numFmtId="3" fontId="5" fillId="0" borderId="0" xfId="0" applyNumberFormat="1" applyFont="1"/>
    <xf numFmtId="0" fontId="10" fillId="0" borderId="0" xfId="0" applyFont="1"/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3" fontId="4" fillId="0" borderId="3" xfId="0" applyNumberFormat="1" applyFont="1" applyBorder="1" applyAlignment="1">
      <alignment vertical="center" wrapText="1"/>
    </xf>
    <xf numFmtId="3" fontId="5" fillId="0" borderId="3" xfId="0" applyNumberFormat="1" applyFont="1" applyBorder="1" applyAlignment="1">
      <alignment horizontal="right" vertical="center" wrapText="1" indent="1"/>
    </xf>
    <xf numFmtId="3" fontId="5" fillId="0" borderId="3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left" vertical="center" wrapText="1"/>
    </xf>
    <xf numFmtId="3" fontId="8" fillId="3" borderId="15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7" fillId="0" borderId="0" xfId="0" applyFont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164" fontId="7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 indent="1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6" xfId="0" applyFont="1" applyBorder="1" applyAlignment="1">
      <alignment horizontal="left" vertical="center" indent="2"/>
    </xf>
    <xf numFmtId="164" fontId="1" fillId="0" borderId="1" xfId="0" applyNumberFormat="1" applyFont="1" applyBorder="1" applyAlignment="1">
      <alignment vertical="center"/>
    </xf>
    <xf numFmtId="0" fontId="1" fillId="0" borderId="16" xfId="0" applyFont="1" applyBorder="1" applyAlignment="1">
      <alignment horizontal="left" vertical="center" wrapText="1" indent="3"/>
    </xf>
    <xf numFmtId="0" fontId="1" fillId="0" borderId="3" xfId="0" applyFont="1" applyBorder="1" applyAlignment="1">
      <alignment horizontal="left" vertical="center" indent="2"/>
    </xf>
    <xf numFmtId="0" fontId="1" fillId="0" borderId="16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center" vertical="center" wrapText="1"/>
    </xf>
    <xf numFmtId="3" fontId="8" fillId="2" borderId="10" xfId="0" applyNumberFormat="1" applyFont="1" applyFill="1" applyBorder="1" applyAlignment="1">
      <alignment horizontal="center" vertical="center" wrapText="1"/>
    </xf>
    <xf numFmtId="3" fontId="8" fillId="2" borderId="12" xfId="0" applyNumberFormat="1" applyFont="1" applyFill="1" applyBorder="1" applyAlignment="1">
      <alignment horizontal="right" wrapText="1" indent="1"/>
    </xf>
    <xf numFmtId="3" fontId="8" fillId="2" borderId="15" xfId="0" applyNumberFormat="1" applyFont="1" applyFill="1" applyBorder="1" applyAlignment="1">
      <alignment horizontal="right" wrapText="1" indent="1"/>
    </xf>
    <xf numFmtId="0" fontId="8" fillId="0" borderId="11" xfId="0" applyFont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3" fontId="8" fillId="2" borderId="8" xfId="0" applyNumberFormat="1" applyFont="1" applyFill="1" applyBorder="1" applyAlignment="1">
      <alignment horizontal="center" vertical="center" wrapText="1"/>
    </xf>
    <xf numFmtId="3" fontId="8" fillId="2" borderId="9" xfId="0" applyNumberFormat="1" applyFont="1" applyFill="1" applyBorder="1" applyAlignment="1">
      <alignment horizontal="center" vertical="center" wrapText="1"/>
    </xf>
    <xf numFmtId="165" fontId="10" fillId="2" borderId="11" xfId="0" applyNumberFormat="1" applyFont="1" applyFill="1" applyBorder="1" applyAlignment="1" applyProtection="1">
      <alignment horizontal="left" vertical="center" wrapText="1"/>
    </xf>
    <xf numFmtId="165" fontId="10" fillId="2" borderId="7" xfId="0" applyNumberFormat="1" applyFont="1" applyFill="1" applyBorder="1" applyAlignment="1" applyProtection="1">
      <alignment horizontal="left" vertical="center" wrapText="1"/>
    </xf>
    <xf numFmtId="0" fontId="10" fillId="2" borderId="11" xfId="0" applyFont="1" applyFill="1" applyBorder="1" applyAlignment="1" applyProtection="1">
      <alignment horizontal="center" wrapText="1"/>
    </xf>
    <xf numFmtId="0" fontId="10" fillId="2" borderId="7" xfId="0" applyFont="1" applyFill="1" applyBorder="1" applyAlignment="1" applyProtection="1">
      <alignment horizontal="center" wrapText="1"/>
    </xf>
    <xf numFmtId="0" fontId="10" fillId="2" borderId="12" xfId="0" applyFont="1" applyFill="1" applyBorder="1" applyAlignment="1" applyProtection="1">
      <alignment horizontal="center" wrapText="1"/>
    </xf>
    <xf numFmtId="165" fontId="10" fillId="2" borderId="13" xfId="0" applyNumberFormat="1" applyFont="1" applyFill="1" applyBorder="1" applyAlignment="1" applyProtection="1">
      <alignment horizontal="left" vertical="center" wrapText="1"/>
    </xf>
    <xf numFmtId="165" fontId="10" fillId="2" borderId="14" xfId="0" applyNumberFormat="1" applyFont="1" applyFill="1" applyBorder="1" applyAlignment="1" applyProtection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5"/>
  <sheetViews>
    <sheetView tabSelected="1" zoomScaleNormal="100" workbookViewId="0"/>
  </sheetViews>
  <sheetFormatPr defaultRowHeight="15.75" x14ac:dyDescent="0.25"/>
  <cols>
    <col min="1" max="1" width="10.28515625" style="48" customWidth="1"/>
    <col min="2" max="2" width="81" style="48" customWidth="1"/>
    <col min="3" max="3" width="18.7109375" style="48" customWidth="1"/>
  </cols>
  <sheetData>
    <row r="3" spans="1:3" x14ac:dyDescent="0.25">
      <c r="B3" s="49" t="s">
        <v>98</v>
      </c>
    </row>
    <row r="4" spans="1:3" ht="16.5" thickBot="1" x14ac:dyDescent="0.3">
      <c r="A4" s="72"/>
      <c r="B4" s="72"/>
      <c r="C4" s="72"/>
    </row>
    <row r="5" spans="1:3" x14ac:dyDescent="0.25">
      <c r="A5" s="73" t="s">
        <v>63</v>
      </c>
      <c r="B5" s="73" t="s">
        <v>64</v>
      </c>
      <c r="C5" s="50" t="s">
        <v>65</v>
      </c>
    </row>
    <row r="6" spans="1:3" ht="16.5" thickBot="1" x14ac:dyDescent="0.3">
      <c r="A6" s="74"/>
      <c r="B6" s="74"/>
      <c r="C6" s="51" t="s">
        <v>66</v>
      </c>
    </row>
    <row r="7" spans="1:3" ht="16.5" thickBot="1" x14ac:dyDescent="0.3">
      <c r="A7" s="52"/>
      <c r="B7" s="53">
        <v>1</v>
      </c>
      <c r="C7" s="52">
        <v>2</v>
      </c>
    </row>
    <row r="8" spans="1:3" ht="16.5" thickBot="1" x14ac:dyDescent="0.3">
      <c r="A8" s="54" t="s">
        <v>67</v>
      </c>
      <c r="B8" s="55" t="s">
        <v>68</v>
      </c>
      <c r="C8" s="56">
        <v>13407.3</v>
      </c>
    </row>
    <row r="9" spans="1:3" ht="16.5" thickBot="1" x14ac:dyDescent="0.3">
      <c r="A9" s="57" t="s">
        <v>69</v>
      </c>
      <c r="B9" s="58" t="s">
        <v>70</v>
      </c>
      <c r="C9" s="59">
        <v>13407.3</v>
      </c>
    </row>
    <row r="10" spans="1:3" ht="16.5" thickBot="1" x14ac:dyDescent="0.3">
      <c r="A10" s="60" t="s">
        <v>71</v>
      </c>
      <c r="B10" s="61" t="s">
        <v>72</v>
      </c>
      <c r="C10" s="59">
        <v>760.2</v>
      </c>
    </row>
    <row r="11" spans="1:3" ht="16.5" thickBot="1" x14ac:dyDescent="0.3">
      <c r="A11" s="60" t="s">
        <v>73</v>
      </c>
      <c r="B11" s="61" t="s">
        <v>74</v>
      </c>
      <c r="C11" s="59">
        <v>7955.8</v>
      </c>
    </row>
    <row r="12" spans="1:3" ht="16.5" thickBot="1" x14ac:dyDescent="0.3">
      <c r="A12" s="60" t="s">
        <v>75</v>
      </c>
      <c r="B12" s="61" t="s">
        <v>76</v>
      </c>
      <c r="C12" s="59">
        <v>4691.3</v>
      </c>
    </row>
    <row r="13" spans="1:3" ht="16.5" thickBot="1" x14ac:dyDescent="0.3">
      <c r="A13" s="54" t="s">
        <v>77</v>
      </c>
      <c r="B13" s="55" t="s">
        <v>78</v>
      </c>
      <c r="C13" s="56">
        <v>243829.5</v>
      </c>
    </row>
    <row r="14" spans="1:3" ht="16.5" thickBot="1" x14ac:dyDescent="0.3">
      <c r="A14" s="57" t="s">
        <v>69</v>
      </c>
      <c r="B14" s="58" t="s">
        <v>79</v>
      </c>
      <c r="C14" s="59">
        <v>206754.3</v>
      </c>
    </row>
    <row r="15" spans="1:3" ht="16.5" thickBot="1" x14ac:dyDescent="0.3">
      <c r="A15" s="60"/>
      <c r="B15" s="61" t="s">
        <v>80</v>
      </c>
      <c r="C15" s="62"/>
    </row>
    <row r="16" spans="1:3" ht="16.5" thickBot="1" x14ac:dyDescent="0.3">
      <c r="A16" s="60" t="s">
        <v>71</v>
      </c>
      <c r="B16" s="61" t="s">
        <v>81</v>
      </c>
      <c r="C16" s="59">
        <v>98736</v>
      </c>
    </row>
    <row r="17" spans="1:3" ht="16.5" thickBot="1" x14ac:dyDescent="0.3">
      <c r="A17" s="60" t="s">
        <v>73</v>
      </c>
      <c r="B17" s="61" t="s">
        <v>82</v>
      </c>
      <c r="C17" s="59">
        <v>78454.100000000006</v>
      </c>
    </row>
    <row r="18" spans="1:3" ht="19.5" customHeight="1" thickBot="1" x14ac:dyDescent="0.3">
      <c r="A18" s="60" t="s">
        <v>83</v>
      </c>
      <c r="B18" s="63" t="s">
        <v>84</v>
      </c>
      <c r="C18" s="59">
        <v>78454.100000000006</v>
      </c>
    </row>
    <row r="19" spans="1:3" ht="16.5" thickBot="1" x14ac:dyDescent="0.3">
      <c r="A19" s="60" t="s">
        <v>75</v>
      </c>
      <c r="B19" s="61" t="s">
        <v>85</v>
      </c>
      <c r="C19" s="59">
        <v>433.9</v>
      </c>
    </row>
    <row r="20" spans="1:3" ht="16.5" thickBot="1" x14ac:dyDescent="0.3">
      <c r="A20" s="57" t="s">
        <v>86</v>
      </c>
      <c r="B20" s="58" t="s">
        <v>87</v>
      </c>
      <c r="C20" s="59">
        <v>37075.199999999997</v>
      </c>
    </row>
    <row r="21" spans="1:3" ht="16.5" thickBot="1" x14ac:dyDescent="0.3">
      <c r="A21" s="60" t="s">
        <v>88</v>
      </c>
      <c r="B21" s="64" t="s">
        <v>89</v>
      </c>
      <c r="C21" s="59">
        <v>37075.199999999997</v>
      </c>
    </row>
    <row r="22" spans="1:3" ht="16.5" thickBot="1" x14ac:dyDescent="0.3">
      <c r="A22" s="54" t="s">
        <v>90</v>
      </c>
      <c r="B22" s="55" t="s">
        <v>91</v>
      </c>
      <c r="C22" s="56">
        <v>230422.2</v>
      </c>
    </row>
    <row r="23" spans="1:3" ht="16.5" thickBot="1" x14ac:dyDescent="0.3">
      <c r="A23" s="57" t="s">
        <v>69</v>
      </c>
      <c r="B23" s="65" t="s">
        <v>92</v>
      </c>
      <c r="C23" s="59">
        <v>230422.2</v>
      </c>
    </row>
    <row r="24" spans="1:3" ht="16.5" thickBot="1" x14ac:dyDescent="0.3">
      <c r="A24" s="54" t="s">
        <v>93</v>
      </c>
      <c r="B24" s="55" t="s">
        <v>94</v>
      </c>
      <c r="C24" s="56">
        <v>0</v>
      </c>
    </row>
    <row r="25" spans="1:3" ht="16.5" thickBot="1" x14ac:dyDescent="0.3">
      <c r="A25" s="54" t="s">
        <v>95</v>
      </c>
      <c r="B25" s="55" t="s">
        <v>96</v>
      </c>
      <c r="C25" s="56">
        <v>0</v>
      </c>
    </row>
  </sheetData>
  <mergeCells count="3">
    <mergeCell ref="A4:C4"/>
    <mergeCell ref="A5:A6"/>
    <mergeCell ref="B5:B6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8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34"/>
  <sheetViews>
    <sheetView topLeftCell="A13" zoomScaleNormal="100" workbookViewId="0">
      <selection activeCell="J33" sqref="J33"/>
    </sheetView>
  </sheetViews>
  <sheetFormatPr defaultColWidth="9.140625" defaultRowHeight="12.75" x14ac:dyDescent="0.2"/>
  <cols>
    <col min="1" max="1" width="9.140625" style="23"/>
    <col min="2" max="2" width="19.28515625" style="23" customWidth="1"/>
    <col min="3" max="3" width="57.7109375" style="23" customWidth="1"/>
    <col min="4" max="4" width="16.7109375" style="23" customWidth="1"/>
    <col min="5" max="5" width="11.42578125" style="23" customWidth="1"/>
    <col min="6" max="16384" width="9.140625" style="23"/>
  </cols>
  <sheetData>
    <row r="3" spans="2:6" x14ac:dyDescent="0.2">
      <c r="B3" s="21"/>
      <c r="C3" s="22"/>
      <c r="D3" s="22"/>
    </row>
    <row r="4" spans="2:6" ht="44.25" customHeight="1" x14ac:dyDescent="0.2">
      <c r="B4" s="75" t="s">
        <v>108</v>
      </c>
      <c r="C4" s="75"/>
      <c r="D4" s="75"/>
    </row>
    <row r="5" spans="2:6" x14ac:dyDescent="0.2">
      <c r="B5" s="76"/>
      <c r="C5" s="76"/>
      <c r="D5" s="76"/>
    </row>
    <row r="6" spans="2:6" x14ac:dyDescent="0.2">
      <c r="B6" s="24"/>
    </row>
    <row r="7" spans="2:6" ht="13.5" thickBot="1" x14ac:dyDescent="0.25">
      <c r="B7" s="25"/>
    </row>
    <row r="8" spans="2:6" ht="16.5" customHeight="1" x14ac:dyDescent="0.2">
      <c r="B8" s="77" t="s">
        <v>61</v>
      </c>
      <c r="C8" s="78"/>
      <c r="D8" s="79"/>
    </row>
    <row r="9" spans="2:6" ht="14.25" customHeight="1" x14ac:dyDescent="0.2">
      <c r="B9" s="80" t="s">
        <v>62</v>
      </c>
      <c r="C9" s="81" t="s">
        <v>49</v>
      </c>
      <c r="D9" s="66" t="s">
        <v>1</v>
      </c>
    </row>
    <row r="10" spans="2:6" ht="48.75" customHeight="1" x14ac:dyDescent="0.2">
      <c r="B10" s="80"/>
      <c r="C10" s="81"/>
      <c r="D10" s="66" t="s">
        <v>2</v>
      </c>
    </row>
    <row r="11" spans="2:6" ht="15.75" customHeight="1" x14ac:dyDescent="0.2">
      <c r="B11" s="91"/>
      <c r="C11" s="92"/>
      <c r="D11" s="93"/>
    </row>
    <row r="12" spans="2:6" ht="28.5" x14ac:dyDescent="0.2">
      <c r="B12" s="71" t="s">
        <v>28</v>
      </c>
      <c r="C12" s="28" t="s">
        <v>29</v>
      </c>
      <c r="D12" s="29">
        <f>+D13+D14</f>
        <v>22052000</v>
      </c>
    </row>
    <row r="13" spans="2:6" ht="30" x14ac:dyDescent="0.2">
      <c r="B13" s="70" t="s">
        <v>30</v>
      </c>
      <c r="C13" s="26" t="s">
        <v>16</v>
      </c>
      <c r="D13" s="27">
        <f>+Програми!C20</f>
        <v>11679000</v>
      </c>
      <c r="F13" s="34"/>
    </row>
    <row r="14" spans="2:6" ht="30" x14ac:dyDescent="0.2">
      <c r="B14" s="70" t="s">
        <v>31</v>
      </c>
      <c r="C14" s="26" t="s">
        <v>17</v>
      </c>
      <c r="D14" s="27">
        <f>+Програми!C39</f>
        <v>10373000</v>
      </c>
      <c r="F14" s="34"/>
    </row>
    <row r="15" spans="2:6" ht="28.5" x14ac:dyDescent="0.2">
      <c r="B15" s="71" t="s">
        <v>32</v>
      </c>
      <c r="C15" s="28" t="s">
        <v>33</v>
      </c>
      <c r="D15" s="29">
        <f>+D16</f>
        <v>501800</v>
      </c>
    </row>
    <row r="16" spans="2:6" ht="30" x14ac:dyDescent="0.2">
      <c r="B16" s="33" t="s">
        <v>34</v>
      </c>
      <c r="C16" s="26" t="s">
        <v>18</v>
      </c>
      <c r="D16" s="27">
        <f>+Програми!C55</f>
        <v>501800</v>
      </c>
    </row>
    <row r="17" spans="2:8" ht="42.75" x14ac:dyDescent="0.2">
      <c r="B17" s="70" t="s">
        <v>35</v>
      </c>
      <c r="C17" s="30" t="s">
        <v>36</v>
      </c>
      <c r="D17" s="31">
        <f>+D18</f>
        <v>72493600</v>
      </c>
    </row>
    <row r="18" spans="2:8" ht="30" x14ac:dyDescent="0.2">
      <c r="B18" s="33" t="s">
        <v>37</v>
      </c>
      <c r="C18" s="26" t="s">
        <v>20</v>
      </c>
      <c r="D18" s="27">
        <f>+Програми!C78</f>
        <v>72493600</v>
      </c>
    </row>
    <row r="19" spans="2:8" ht="14.25" x14ac:dyDescent="0.2">
      <c r="B19" s="71" t="s">
        <v>38</v>
      </c>
      <c r="C19" s="32" t="s">
        <v>39</v>
      </c>
      <c r="D19" s="29">
        <f>+D20</f>
        <v>78368600</v>
      </c>
    </row>
    <row r="20" spans="2:8" ht="15" x14ac:dyDescent="0.2">
      <c r="B20" s="33" t="s">
        <v>40</v>
      </c>
      <c r="C20" s="26" t="s">
        <v>27</v>
      </c>
      <c r="D20" s="27">
        <f>+Програми!C95</f>
        <v>78368600</v>
      </c>
    </row>
    <row r="21" spans="2:8" ht="14.25" x14ac:dyDescent="0.2">
      <c r="B21" s="71" t="s">
        <v>41</v>
      </c>
      <c r="C21" s="28" t="s">
        <v>42</v>
      </c>
      <c r="D21" s="29">
        <f>+D22</f>
        <v>13746700</v>
      </c>
    </row>
    <row r="22" spans="2:8" ht="15" x14ac:dyDescent="0.2">
      <c r="B22" s="33" t="s">
        <v>44</v>
      </c>
      <c r="C22" s="26" t="s">
        <v>22</v>
      </c>
      <c r="D22" s="27">
        <f>+Програми!C111</f>
        <v>13746700</v>
      </c>
    </row>
    <row r="23" spans="2:8" ht="14.25" x14ac:dyDescent="0.2">
      <c r="B23" s="71" t="s">
        <v>57</v>
      </c>
      <c r="C23" s="28" t="s">
        <v>3</v>
      </c>
      <c r="D23" s="29">
        <f>+Програми!C129</f>
        <v>14832900</v>
      </c>
    </row>
    <row r="24" spans="2:8" ht="14.25" x14ac:dyDescent="0.2">
      <c r="B24" s="71" t="s">
        <v>58</v>
      </c>
      <c r="C24" s="28" t="s">
        <v>43</v>
      </c>
      <c r="D24" s="29">
        <f>+D25+D26</f>
        <v>41833900</v>
      </c>
    </row>
    <row r="25" spans="2:8" ht="15" x14ac:dyDescent="0.2">
      <c r="B25" s="33" t="s">
        <v>59</v>
      </c>
      <c r="C25" s="26" t="s">
        <v>24</v>
      </c>
      <c r="D25" s="27">
        <f>+Програми!C145</f>
        <v>25430000</v>
      </c>
    </row>
    <row r="26" spans="2:8" ht="15" x14ac:dyDescent="0.2">
      <c r="B26" s="33" t="s">
        <v>60</v>
      </c>
      <c r="C26" s="26" t="s">
        <v>25</v>
      </c>
      <c r="D26" s="27">
        <f>+Програми!C162</f>
        <v>16403900</v>
      </c>
    </row>
    <row r="27" spans="2:8" ht="15" x14ac:dyDescent="0.2">
      <c r="B27" s="33"/>
      <c r="C27" s="26"/>
      <c r="D27" s="27"/>
    </row>
    <row r="28" spans="2:8" ht="15" thickBot="1" x14ac:dyDescent="0.25">
      <c r="B28" s="45"/>
      <c r="C28" s="46" t="s">
        <v>4</v>
      </c>
      <c r="D28" s="47">
        <f>+D12+D15+D17+D19+D21+D23+D24</f>
        <v>243829500</v>
      </c>
      <c r="G28" s="34"/>
      <c r="H28" s="34"/>
    </row>
    <row r="29" spans="2:8" ht="15.75" thickBot="1" x14ac:dyDescent="0.3">
      <c r="B29" s="35"/>
      <c r="C29" s="35"/>
      <c r="D29" s="35"/>
    </row>
    <row r="30" spans="2:8" ht="28.5" x14ac:dyDescent="0.2">
      <c r="B30" s="82" t="s">
        <v>64</v>
      </c>
      <c r="C30" s="83"/>
      <c r="D30" s="67" t="s">
        <v>97</v>
      </c>
    </row>
    <row r="31" spans="2:8" ht="31.5" customHeight="1" x14ac:dyDescent="0.2">
      <c r="B31" s="84" t="s">
        <v>99</v>
      </c>
      <c r="C31" s="85"/>
      <c r="D31" s="68">
        <v>141077400</v>
      </c>
    </row>
    <row r="32" spans="2:8" ht="15" x14ac:dyDescent="0.25">
      <c r="B32" s="86"/>
      <c r="C32" s="87"/>
      <c r="D32" s="88"/>
    </row>
    <row r="33" spans="2:4" ht="33.75" customHeight="1" thickBot="1" x14ac:dyDescent="0.25">
      <c r="B33" s="89" t="s">
        <v>100</v>
      </c>
      <c r="C33" s="90"/>
      <c r="D33" s="69">
        <v>141077400</v>
      </c>
    </row>
    <row r="34" spans="2:4" x14ac:dyDescent="0.2">
      <c r="D34" s="34"/>
    </row>
  </sheetData>
  <mergeCells count="10">
    <mergeCell ref="B30:C30"/>
    <mergeCell ref="B31:C31"/>
    <mergeCell ref="B32:D32"/>
    <mergeCell ref="B33:C33"/>
    <mergeCell ref="B11:D11"/>
    <mergeCell ref="B4:D4"/>
    <mergeCell ref="B5:D5"/>
    <mergeCell ref="B8:D8"/>
    <mergeCell ref="B9:B10"/>
    <mergeCell ref="C9:C10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81"/>
  <sheetViews>
    <sheetView zoomScale="110" zoomScaleNormal="110" workbookViewId="0"/>
  </sheetViews>
  <sheetFormatPr defaultColWidth="9.140625" defaultRowHeight="12.75" x14ac:dyDescent="0.2"/>
  <cols>
    <col min="1" max="1" width="9.140625" style="4"/>
    <col min="2" max="2" width="73.85546875" style="4" customWidth="1"/>
    <col min="3" max="3" width="14.85546875" style="4" customWidth="1"/>
    <col min="4" max="4" width="10" style="4" bestFit="1" customWidth="1"/>
    <col min="5" max="16384" width="9.140625" style="4"/>
  </cols>
  <sheetData>
    <row r="1" spans="2:4" ht="15.75" x14ac:dyDescent="0.25">
      <c r="B1" s="1"/>
      <c r="C1" s="2"/>
      <c r="D1" s="3"/>
    </row>
    <row r="2" spans="2:4" ht="72" customHeight="1" x14ac:dyDescent="0.2">
      <c r="B2" s="75" t="s">
        <v>101</v>
      </c>
      <c r="C2" s="75"/>
      <c r="D2" s="5"/>
    </row>
    <row r="3" spans="2:4" x14ac:dyDescent="0.2">
      <c r="B3" s="76"/>
      <c r="C3" s="76"/>
      <c r="D3" s="6"/>
    </row>
    <row r="5" spans="2:4" ht="13.5" thickBot="1" x14ac:dyDescent="0.25"/>
    <row r="6" spans="2:4" x14ac:dyDescent="0.2">
      <c r="B6" s="36" t="s">
        <v>52</v>
      </c>
      <c r="C6" s="94"/>
    </row>
    <row r="7" spans="2:4" x14ac:dyDescent="0.2">
      <c r="B7" s="37" t="s">
        <v>16</v>
      </c>
      <c r="C7" s="100"/>
    </row>
    <row r="8" spans="2:4" ht="13.5" thickBot="1" x14ac:dyDescent="0.25">
      <c r="B8" s="20" t="s">
        <v>5</v>
      </c>
      <c r="C8" s="95"/>
    </row>
    <row r="9" spans="2:4" x14ac:dyDescent="0.2">
      <c r="B9" s="94" t="s">
        <v>6</v>
      </c>
      <c r="C9" s="7" t="s">
        <v>1</v>
      </c>
    </row>
    <row r="10" spans="2:4" ht="13.5" thickBot="1" x14ac:dyDescent="0.25">
      <c r="B10" s="95"/>
      <c r="C10" s="8" t="s">
        <v>2</v>
      </c>
    </row>
    <row r="11" spans="2:4" ht="13.5" thickBot="1" x14ac:dyDescent="0.25">
      <c r="B11" s="38" t="s">
        <v>7</v>
      </c>
      <c r="C11" s="9">
        <f>SUM(C13:C15)</f>
        <v>11679000</v>
      </c>
    </row>
    <row r="12" spans="2:4" ht="13.5" thickBot="1" x14ac:dyDescent="0.25">
      <c r="B12" s="39" t="s">
        <v>8</v>
      </c>
      <c r="C12" s="10"/>
    </row>
    <row r="13" spans="2:4" ht="13.5" thickBot="1" x14ac:dyDescent="0.25">
      <c r="B13" s="40" t="s">
        <v>9</v>
      </c>
      <c r="C13" s="10">
        <v>10837500</v>
      </c>
    </row>
    <row r="14" spans="2:4" ht="13.5" thickBot="1" x14ac:dyDescent="0.25">
      <c r="B14" s="40" t="s">
        <v>10</v>
      </c>
      <c r="C14" s="10">
        <v>841500</v>
      </c>
    </row>
    <row r="15" spans="2:4" ht="13.5" thickBot="1" x14ac:dyDescent="0.25">
      <c r="B15" s="40" t="s">
        <v>11</v>
      </c>
      <c r="C15" s="10"/>
    </row>
    <row r="16" spans="2:4" ht="13.5" thickBot="1" x14ac:dyDescent="0.25">
      <c r="B16" s="38"/>
      <c r="C16" s="10"/>
    </row>
    <row r="17" spans="2:3" ht="13.5" thickBot="1" x14ac:dyDescent="0.25">
      <c r="B17" s="38" t="s">
        <v>12</v>
      </c>
      <c r="C17" s="9"/>
    </row>
    <row r="18" spans="2:3" ht="13.5" thickBot="1" x14ac:dyDescent="0.25">
      <c r="B18" s="39" t="s">
        <v>8</v>
      </c>
      <c r="C18" s="10"/>
    </row>
    <row r="19" spans="2:3" ht="13.5" thickBot="1" x14ac:dyDescent="0.25">
      <c r="B19" s="11"/>
      <c r="C19" s="9"/>
    </row>
    <row r="20" spans="2:3" ht="13.5" thickBot="1" x14ac:dyDescent="0.25">
      <c r="B20" s="38" t="s">
        <v>13</v>
      </c>
      <c r="C20" s="9">
        <f>+C11+C17</f>
        <v>11679000</v>
      </c>
    </row>
    <row r="21" spans="2:3" ht="13.5" thickBot="1" x14ac:dyDescent="0.25">
      <c r="B21" s="12"/>
      <c r="C21" s="13"/>
    </row>
    <row r="22" spans="2:3" x14ac:dyDescent="0.2">
      <c r="B22" s="36" t="s">
        <v>53</v>
      </c>
      <c r="C22" s="96"/>
    </row>
    <row r="23" spans="2:3" x14ac:dyDescent="0.2">
      <c r="B23" s="37" t="s">
        <v>17</v>
      </c>
      <c r="C23" s="97"/>
    </row>
    <row r="24" spans="2:3" ht="13.5" thickBot="1" x14ac:dyDescent="0.25">
      <c r="B24" s="20" t="s">
        <v>5</v>
      </c>
      <c r="C24" s="98"/>
    </row>
    <row r="25" spans="2:3" x14ac:dyDescent="0.2">
      <c r="B25" s="94" t="s">
        <v>6</v>
      </c>
      <c r="C25" s="14" t="s">
        <v>1</v>
      </c>
    </row>
    <row r="26" spans="2:3" ht="13.5" thickBot="1" x14ac:dyDescent="0.25">
      <c r="B26" s="95"/>
      <c r="C26" s="15" t="s">
        <v>2</v>
      </c>
    </row>
    <row r="27" spans="2:3" ht="13.5" thickBot="1" x14ac:dyDescent="0.25">
      <c r="B27" s="38" t="s">
        <v>7</v>
      </c>
      <c r="C27" s="9">
        <f>SUM(C29:C31)</f>
        <v>9803000</v>
      </c>
    </row>
    <row r="28" spans="2:3" ht="13.5" thickBot="1" x14ac:dyDescent="0.25">
      <c r="B28" s="39" t="s">
        <v>8</v>
      </c>
      <c r="C28" s="10"/>
    </row>
    <row r="29" spans="2:3" ht="13.5" thickBot="1" x14ac:dyDescent="0.25">
      <c r="B29" s="40" t="s">
        <v>9</v>
      </c>
      <c r="C29" s="10">
        <v>7780200</v>
      </c>
    </row>
    <row r="30" spans="2:3" ht="13.5" thickBot="1" x14ac:dyDescent="0.25">
      <c r="B30" s="40" t="s">
        <v>10</v>
      </c>
      <c r="C30" s="10">
        <v>1833000</v>
      </c>
    </row>
    <row r="31" spans="2:3" ht="13.5" thickBot="1" x14ac:dyDescent="0.25">
      <c r="B31" s="40" t="s">
        <v>11</v>
      </c>
      <c r="C31" s="10">
        <v>189800</v>
      </c>
    </row>
    <row r="32" spans="2:3" ht="13.5" thickBot="1" x14ac:dyDescent="0.25">
      <c r="B32" s="38"/>
      <c r="C32" s="10"/>
    </row>
    <row r="33" spans="2:3" ht="13.5" thickBot="1" x14ac:dyDescent="0.25">
      <c r="B33" s="38" t="s">
        <v>12</v>
      </c>
      <c r="C33" s="9">
        <f>+C35+C36+C37</f>
        <v>570000</v>
      </c>
    </row>
    <row r="34" spans="2:3" ht="13.5" thickBot="1" x14ac:dyDescent="0.25">
      <c r="B34" s="39" t="s">
        <v>8</v>
      </c>
      <c r="C34" s="10"/>
    </row>
    <row r="35" spans="2:3" ht="15.75" hidden="1" customHeight="1" thickBot="1" x14ac:dyDescent="0.25">
      <c r="B35" s="39"/>
      <c r="C35" s="10"/>
    </row>
    <row r="36" spans="2:3" ht="43.5" customHeight="1" thickBot="1" x14ac:dyDescent="0.25">
      <c r="B36" s="39" t="s">
        <v>102</v>
      </c>
      <c r="C36" s="10">
        <v>450000</v>
      </c>
    </row>
    <row r="37" spans="2:3" ht="43.5" customHeight="1" thickBot="1" x14ac:dyDescent="0.25">
      <c r="B37" s="39" t="s">
        <v>103</v>
      </c>
      <c r="C37" s="10">
        <v>120000</v>
      </c>
    </row>
    <row r="38" spans="2:3" ht="13.5" thickBot="1" x14ac:dyDescent="0.25">
      <c r="B38" s="11"/>
      <c r="C38" s="9"/>
    </row>
    <row r="39" spans="2:3" ht="13.5" thickBot="1" x14ac:dyDescent="0.25">
      <c r="B39" s="38" t="s">
        <v>13</v>
      </c>
      <c r="C39" s="9">
        <f>+C33+C27</f>
        <v>10373000</v>
      </c>
    </row>
    <row r="40" spans="2:3" ht="13.5" thickBot="1" x14ac:dyDescent="0.25">
      <c r="B40" s="16"/>
      <c r="C40" s="13"/>
    </row>
    <row r="41" spans="2:3" x14ac:dyDescent="0.2">
      <c r="B41" s="36" t="s">
        <v>54</v>
      </c>
      <c r="C41" s="96"/>
    </row>
    <row r="42" spans="2:3" x14ac:dyDescent="0.2">
      <c r="B42" s="37" t="s">
        <v>18</v>
      </c>
      <c r="C42" s="97"/>
    </row>
    <row r="43" spans="2:3" ht="13.5" thickBot="1" x14ac:dyDescent="0.25">
      <c r="B43" s="20" t="s">
        <v>5</v>
      </c>
      <c r="C43" s="98"/>
    </row>
    <row r="44" spans="2:3" x14ac:dyDescent="0.2">
      <c r="B44" s="94" t="s">
        <v>6</v>
      </c>
      <c r="C44" s="14" t="s">
        <v>1</v>
      </c>
    </row>
    <row r="45" spans="2:3" ht="13.5" thickBot="1" x14ac:dyDescent="0.25">
      <c r="B45" s="95"/>
      <c r="C45" s="15" t="s">
        <v>2</v>
      </c>
    </row>
    <row r="46" spans="2:3" ht="13.5" thickBot="1" x14ac:dyDescent="0.25">
      <c r="B46" s="38" t="s">
        <v>7</v>
      </c>
      <c r="C46" s="9">
        <f>SUM(C48:C50)</f>
        <v>501800</v>
      </c>
    </row>
    <row r="47" spans="2:3" ht="13.5" thickBot="1" x14ac:dyDescent="0.25">
      <c r="B47" s="39" t="s">
        <v>8</v>
      </c>
      <c r="C47" s="10"/>
    </row>
    <row r="48" spans="2:3" ht="13.5" thickBot="1" x14ac:dyDescent="0.25">
      <c r="B48" s="40" t="s">
        <v>9</v>
      </c>
      <c r="C48" s="10">
        <v>443300</v>
      </c>
    </row>
    <row r="49" spans="2:3" ht="13.5" thickBot="1" x14ac:dyDescent="0.25">
      <c r="B49" s="40" t="s">
        <v>10</v>
      </c>
      <c r="C49" s="10">
        <v>58500</v>
      </c>
    </row>
    <row r="50" spans="2:3" ht="13.5" thickBot="1" x14ac:dyDescent="0.25">
      <c r="B50" s="40" t="s">
        <v>11</v>
      </c>
      <c r="C50" s="10"/>
    </row>
    <row r="51" spans="2:3" ht="13.5" thickBot="1" x14ac:dyDescent="0.25">
      <c r="B51" s="38"/>
      <c r="C51" s="10"/>
    </row>
    <row r="52" spans="2:3" ht="13.5" thickBot="1" x14ac:dyDescent="0.25">
      <c r="B52" s="38" t="s">
        <v>12</v>
      </c>
      <c r="C52" s="9"/>
    </row>
    <row r="53" spans="2:3" ht="13.5" thickBot="1" x14ac:dyDescent="0.25">
      <c r="B53" s="39" t="s">
        <v>8</v>
      </c>
      <c r="C53" s="10"/>
    </row>
    <row r="54" spans="2:3" ht="13.5" thickBot="1" x14ac:dyDescent="0.25">
      <c r="B54" s="11"/>
      <c r="C54" s="10"/>
    </row>
    <row r="55" spans="2:3" ht="13.5" thickBot="1" x14ac:dyDescent="0.25">
      <c r="B55" s="38" t="s">
        <v>13</v>
      </c>
      <c r="C55" s="9">
        <f>+C46+C52</f>
        <v>501800</v>
      </c>
    </row>
    <row r="56" spans="2:3" ht="13.5" thickBot="1" x14ac:dyDescent="0.25">
      <c r="B56" s="16"/>
      <c r="C56" s="13"/>
    </row>
    <row r="57" spans="2:3" x14ac:dyDescent="0.2">
      <c r="B57" s="36" t="s">
        <v>19</v>
      </c>
      <c r="C57" s="96"/>
    </row>
    <row r="58" spans="2:3" ht="25.5" customHeight="1" x14ac:dyDescent="0.2">
      <c r="B58" s="37" t="s">
        <v>20</v>
      </c>
      <c r="C58" s="97"/>
    </row>
    <row r="59" spans="2:3" ht="13.5" thickBot="1" x14ac:dyDescent="0.25">
      <c r="B59" s="20" t="s">
        <v>5</v>
      </c>
      <c r="C59" s="98"/>
    </row>
    <row r="60" spans="2:3" x14ac:dyDescent="0.2">
      <c r="B60" s="94" t="s">
        <v>6</v>
      </c>
      <c r="C60" s="14" t="s">
        <v>1</v>
      </c>
    </row>
    <row r="61" spans="2:3" ht="13.5" thickBot="1" x14ac:dyDescent="0.25">
      <c r="B61" s="95"/>
      <c r="C61" s="15" t="s">
        <v>2</v>
      </c>
    </row>
    <row r="62" spans="2:3" ht="13.5" thickBot="1" x14ac:dyDescent="0.25">
      <c r="B62" s="38" t="s">
        <v>7</v>
      </c>
      <c r="C62" s="9">
        <f>SUM(C64:C66)</f>
        <v>50458700</v>
      </c>
    </row>
    <row r="63" spans="2:3" ht="13.5" thickBot="1" x14ac:dyDescent="0.25">
      <c r="B63" s="39" t="s">
        <v>8</v>
      </c>
      <c r="C63" s="10"/>
    </row>
    <row r="64" spans="2:3" ht="13.5" thickBot="1" x14ac:dyDescent="0.25">
      <c r="B64" s="40" t="s">
        <v>9</v>
      </c>
      <c r="C64" s="10">
        <v>36022900</v>
      </c>
    </row>
    <row r="65" spans="2:3" ht="13.5" thickBot="1" x14ac:dyDescent="0.25">
      <c r="B65" s="40" t="s">
        <v>10</v>
      </c>
      <c r="C65" s="10">
        <v>9701600</v>
      </c>
    </row>
    <row r="66" spans="2:3" ht="13.5" thickBot="1" x14ac:dyDescent="0.25">
      <c r="B66" s="40" t="s">
        <v>11</v>
      </c>
      <c r="C66" s="10">
        <v>4734200</v>
      </c>
    </row>
    <row r="67" spans="2:3" ht="13.5" thickBot="1" x14ac:dyDescent="0.25">
      <c r="B67" s="38"/>
      <c r="C67" s="10"/>
    </row>
    <row r="68" spans="2:3" ht="13.5" thickBot="1" x14ac:dyDescent="0.25">
      <c r="B68" s="38" t="s">
        <v>12</v>
      </c>
      <c r="C68" s="9">
        <f>SUM(C70:C76)</f>
        <v>22034900</v>
      </c>
    </row>
    <row r="69" spans="2:3" ht="13.5" thickBot="1" x14ac:dyDescent="0.25">
      <c r="B69" s="39" t="s">
        <v>8</v>
      </c>
      <c r="C69" s="10"/>
    </row>
    <row r="70" spans="2:3" ht="30.75" customHeight="1" thickBot="1" x14ac:dyDescent="0.25">
      <c r="B70" s="39" t="s">
        <v>50</v>
      </c>
      <c r="C70" s="10">
        <v>300300</v>
      </c>
    </row>
    <row r="71" spans="2:3" ht="33" customHeight="1" thickBot="1" x14ac:dyDescent="0.25">
      <c r="B71" s="39" t="s">
        <v>106</v>
      </c>
      <c r="C71" s="10">
        <v>165000</v>
      </c>
    </row>
    <row r="72" spans="2:3" ht="43.5" customHeight="1" thickBot="1" x14ac:dyDescent="0.25">
      <c r="B72" s="39" t="s">
        <v>45</v>
      </c>
      <c r="C72" s="10">
        <v>837500</v>
      </c>
    </row>
    <row r="73" spans="2:3" ht="41.25" customHeight="1" thickBot="1" x14ac:dyDescent="0.25">
      <c r="B73" s="39" t="s">
        <v>46</v>
      </c>
      <c r="C73" s="10">
        <v>23900</v>
      </c>
    </row>
    <row r="74" spans="2:3" ht="57.75" customHeight="1" thickBot="1" x14ac:dyDescent="0.25">
      <c r="B74" s="39" t="s">
        <v>107</v>
      </c>
      <c r="C74" s="10">
        <f>18316200-399600+2260000</f>
        <v>20176600</v>
      </c>
    </row>
    <row r="75" spans="2:3" ht="26.25" thickBot="1" x14ac:dyDescent="0.25">
      <c r="B75" s="39" t="s">
        <v>109</v>
      </c>
      <c r="C75" s="10">
        <f>108900+23100</f>
        <v>132000</v>
      </c>
    </row>
    <row r="76" spans="2:3" ht="39" thickBot="1" x14ac:dyDescent="0.25">
      <c r="B76" s="39" t="s">
        <v>104</v>
      </c>
      <c r="C76" s="10">
        <v>399600</v>
      </c>
    </row>
    <row r="77" spans="2:3" ht="13.5" thickBot="1" x14ac:dyDescent="0.25">
      <c r="B77" s="11"/>
      <c r="C77" s="9"/>
    </row>
    <row r="78" spans="2:3" ht="13.5" thickBot="1" x14ac:dyDescent="0.25">
      <c r="B78" s="38" t="s">
        <v>13</v>
      </c>
      <c r="C78" s="9">
        <f>+C68+C62</f>
        <v>72493600</v>
      </c>
    </row>
    <row r="79" spans="2:3" ht="13.5" thickBot="1" x14ac:dyDescent="0.25">
      <c r="B79" s="16"/>
      <c r="C79" s="13"/>
    </row>
    <row r="80" spans="2:3" x14ac:dyDescent="0.2">
      <c r="B80" s="36" t="s">
        <v>26</v>
      </c>
      <c r="C80" s="96"/>
    </row>
    <row r="81" spans="2:3" x14ac:dyDescent="0.2">
      <c r="B81" s="37" t="s">
        <v>27</v>
      </c>
      <c r="C81" s="97"/>
    </row>
    <row r="82" spans="2:3" ht="13.5" thickBot="1" x14ac:dyDescent="0.25">
      <c r="B82" s="20" t="s">
        <v>5</v>
      </c>
      <c r="C82" s="98"/>
    </row>
    <row r="83" spans="2:3" x14ac:dyDescent="0.2">
      <c r="B83" s="94" t="s">
        <v>6</v>
      </c>
      <c r="C83" s="14" t="s">
        <v>1</v>
      </c>
    </row>
    <row r="84" spans="2:3" ht="13.5" thickBot="1" x14ac:dyDescent="0.25">
      <c r="B84" s="95"/>
      <c r="C84" s="15" t="s">
        <v>2</v>
      </c>
    </row>
    <row r="85" spans="2:3" ht="13.5" thickBot="1" x14ac:dyDescent="0.25">
      <c r="B85" s="38" t="s">
        <v>7</v>
      </c>
      <c r="C85" s="9">
        <f>SUM(C87:C89)</f>
        <v>364500</v>
      </c>
    </row>
    <row r="86" spans="2:3" ht="13.5" thickBot="1" x14ac:dyDescent="0.25">
      <c r="B86" s="39" t="s">
        <v>8</v>
      </c>
      <c r="C86" s="10"/>
    </row>
    <row r="87" spans="2:3" ht="13.5" thickBot="1" x14ac:dyDescent="0.25">
      <c r="B87" s="40" t="s">
        <v>9</v>
      </c>
      <c r="C87" s="10">
        <v>340200</v>
      </c>
    </row>
    <row r="88" spans="2:3" ht="13.5" thickBot="1" x14ac:dyDescent="0.25">
      <c r="B88" s="40" t="s">
        <v>10</v>
      </c>
      <c r="C88" s="10">
        <v>24300</v>
      </c>
    </row>
    <row r="89" spans="2:3" ht="13.5" thickBot="1" x14ac:dyDescent="0.25">
      <c r="B89" s="40" t="s">
        <v>11</v>
      </c>
      <c r="C89" s="10"/>
    </row>
    <row r="90" spans="2:3" ht="13.5" thickBot="1" x14ac:dyDescent="0.25">
      <c r="B90" s="38"/>
      <c r="C90" s="10"/>
    </row>
    <row r="91" spans="2:3" ht="13.5" thickBot="1" x14ac:dyDescent="0.25">
      <c r="B91" s="38" t="s">
        <v>12</v>
      </c>
      <c r="C91" s="9">
        <f>+C93</f>
        <v>78004100</v>
      </c>
    </row>
    <row r="92" spans="2:3" ht="13.5" thickBot="1" x14ac:dyDescent="0.25">
      <c r="B92" s="39" t="s">
        <v>8</v>
      </c>
      <c r="C92" s="10"/>
    </row>
    <row r="93" spans="2:3" ht="44.25" customHeight="1" thickBot="1" x14ac:dyDescent="0.25">
      <c r="B93" s="39" t="s">
        <v>105</v>
      </c>
      <c r="C93" s="10">
        <v>78004100</v>
      </c>
    </row>
    <row r="94" spans="2:3" ht="13.5" thickBot="1" x14ac:dyDescent="0.25">
      <c r="B94" s="11"/>
      <c r="C94" s="10"/>
    </row>
    <row r="95" spans="2:3" ht="13.5" thickBot="1" x14ac:dyDescent="0.25">
      <c r="B95" s="38" t="s">
        <v>13</v>
      </c>
      <c r="C95" s="9">
        <f>+C85+C91</f>
        <v>78368600</v>
      </c>
    </row>
    <row r="96" spans="2:3" ht="13.5" thickBot="1" x14ac:dyDescent="0.25">
      <c r="B96" s="16"/>
      <c r="C96" s="13"/>
    </row>
    <row r="97" spans="2:3" x14ac:dyDescent="0.2">
      <c r="B97" s="36" t="s">
        <v>21</v>
      </c>
      <c r="C97" s="96"/>
    </row>
    <row r="98" spans="2:3" x14ac:dyDescent="0.2">
      <c r="B98" s="37" t="s">
        <v>22</v>
      </c>
      <c r="C98" s="97"/>
    </row>
    <row r="99" spans="2:3" ht="13.5" thickBot="1" x14ac:dyDescent="0.25">
      <c r="B99" s="20" t="s">
        <v>5</v>
      </c>
      <c r="C99" s="98"/>
    </row>
    <row r="100" spans="2:3" x14ac:dyDescent="0.2">
      <c r="B100" s="94" t="s">
        <v>6</v>
      </c>
      <c r="C100" s="14" t="s">
        <v>1</v>
      </c>
    </row>
    <row r="101" spans="2:3" ht="13.5" thickBot="1" x14ac:dyDescent="0.25">
      <c r="B101" s="95"/>
      <c r="C101" s="15" t="s">
        <v>2</v>
      </c>
    </row>
    <row r="102" spans="2:3" ht="13.5" thickBot="1" x14ac:dyDescent="0.25">
      <c r="B102" s="38" t="s">
        <v>7</v>
      </c>
      <c r="C102" s="9">
        <f>SUM(C104:C106)</f>
        <v>13746700</v>
      </c>
    </row>
    <row r="103" spans="2:3" ht="13.5" thickBot="1" x14ac:dyDescent="0.25">
      <c r="B103" s="39" t="s">
        <v>8</v>
      </c>
      <c r="C103" s="10"/>
    </row>
    <row r="104" spans="2:3" ht="13.5" thickBot="1" x14ac:dyDescent="0.25">
      <c r="B104" s="40" t="s">
        <v>9</v>
      </c>
      <c r="C104" s="10">
        <v>11517500</v>
      </c>
    </row>
    <row r="105" spans="2:3" ht="13.5" thickBot="1" x14ac:dyDescent="0.25">
      <c r="B105" s="40" t="s">
        <v>10</v>
      </c>
      <c r="C105" s="10">
        <v>1289000</v>
      </c>
    </row>
    <row r="106" spans="2:3" ht="13.5" thickBot="1" x14ac:dyDescent="0.25">
      <c r="B106" s="40" t="s">
        <v>11</v>
      </c>
      <c r="C106" s="10">
        <v>940200</v>
      </c>
    </row>
    <row r="107" spans="2:3" ht="13.5" thickBot="1" x14ac:dyDescent="0.25">
      <c r="B107" s="38"/>
      <c r="C107" s="10"/>
    </row>
    <row r="108" spans="2:3" ht="13.5" thickBot="1" x14ac:dyDescent="0.25">
      <c r="B108" s="38" t="s">
        <v>12</v>
      </c>
      <c r="C108" s="9"/>
    </row>
    <row r="109" spans="2:3" ht="13.5" thickBot="1" x14ac:dyDescent="0.25">
      <c r="B109" s="39" t="s">
        <v>8</v>
      </c>
      <c r="C109" s="10"/>
    </row>
    <row r="110" spans="2:3" ht="13.5" thickBot="1" x14ac:dyDescent="0.25">
      <c r="B110" s="11"/>
      <c r="C110" s="10"/>
    </row>
    <row r="111" spans="2:3" ht="13.5" thickBot="1" x14ac:dyDescent="0.25">
      <c r="B111" s="38" t="s">
        <v>13</v>
      </c>
      <c r="C111" s="9">
        <f>+C102+C108</f>
        <v>13746700</v>
      </c>
    </row>
    <row r="112" spans="2:3" x14ac:dyDescent="0.2">
      <c r="B112" s="17"/>
      <c r="C112" s="18"/>
    </row>
    <row r="113" spans="2:3" ht="13.5" thickBot="1" x14ac:dyDescent="0.25">
      <c r="B113" s="16"/>
      <c r="C113" s="13"/>
    </row>
    <row r="114" spans="2:3" x14ac:dyDescent="0.2">
      <c r="B114" s="36" t="s">
        <v>55</v>
      </c>
      <c r="C114" s="96"/>
    </row>
    <row r="115" spans="2:3" x14ac:dyDescent="0.2">
      <c r="B115" s="37" t="s">
        <v>3</v>
      </c>
      <c r="C115" s="97"/>
    </row>
    <row r="116" spans="2:3" ht="13.5" thickBot="1" x14ac:dyDescent="0.25">
      <c r="B116" s="20" t="s">
        <v>5</v>
      </c>
      <c r="C116" s="98"/>
    </row>
    <row r="117" spans="2:3" x14ac:dyDescent="0.2">
      <c r="B117" s="94" t="s">
        <v>6</v>
      </c>
      <c r="C117" s="14" t="s">
        <v>1</v>
      </c>
    </row>
    <row r="118" spans="2:3" ht="13.5" thickBot="1" x14ac:dyDescent="0.25">
      <c r="B118" s="95"/>
      <c r="C118" s="15" t="s">
        <v>2</v>
      </c>
    </row>
    <row r="119" spans="2:3" ht="13.5" thickBot="1" x14ac:dyDescent="0.25">
      <c r="B119" s="38" t="s">
        <v>7</v>
      </c>
      <c r="C119" s="9">
        <f>SUM(C121:C123)</f>
        <v>14822900</v>
      </c>
    </row>
    <row r="120" spans="2:3" ht="13.5" thickBot="1" x14ac:dyDescent="0.25">
      <c r="B120" s="39" t="s">
        <v>8</v>
      </c>
      <c r="C120" s="10"/>
    </row>
    <row r="121" spans="2:3" ht="13.5" thickBot="1" x14ac:dyDescent="0.25">
      <c r="B121" s="40" t="s">
        <v>9</v>
      </c>
      <c r="C121" s="10">
        <v>9645300</v>
      </c>
    </row>
    <row r="122" spans="2:3" ht="13.5" thickBot="1" x14ac:dyDescent="0.25">
      <c r="B122" s="40" t="s">
        <v>10</v>
      </c>
      <c r="C122" s="10">
        <v>4952600</v>
      </c>
    </row>
    <row r="123" spans="2:3" ht="13.5" thickBot="1" x14ac:dyDescent="0.25">
      <c r="B123" s="40" t="s">
        <v>11</v>
      </c>
      <c r="C123" s="10">
        <v>225000</v>
      </c>
    </row>
    <row r="124" spans="2:3" ht="13.5" thickBot="1" x14ac:dyDescent="0.25">
      <c r="B124" s="38"/>
      <c r="C124" s="10"/>
    </row>
    <row r="125" spans="2:3" ht="13.5" thickBot="1" x14ac:dyDescent="0.25">
      <c r="B125" s="38" t="s">
        <v>12</v>
      </c>
      <c r="C125" s="9">
        <f>+C127</f>
        <v>10000</v>
      </c>
    </row>
    <row r="126" spans="2:3" ht="13.5" thickBot="1" x14ac:dyDescent="0.25">
      <c r="B126" s="39" t="s">
        <v>8</v>
      </c>
      <c r="C126" s="10"/>
    </row>
    <row r="127" spans="2:3" ht="26.25" thickBot="1" x14ac:dyDescent="0.25">
      <c r="B127" s="39" t="s">
        <v>51</v>
      </c>
      <c r="C127" s="10">
        <v>10000</v>
      </c>
    </row>
    <row r="128" spans="2:3" ht="13.5" thickBot="1" x14ac:dyDescent="0.25">
      <c r="B128" s="11"/>
      <c r="C128" s="10"/>
    </row>
    <row r="129" spans="2:3" ht="13.5" thickBot="1" x14ac:dyDescent="0.25">
      <c r="B129" s="38" t="s">
        <v>13</v>
      </c>
      <c r="C129" s="9">
        <f>+C119+C125</f>
        <v>14832900</v>
      </c>
    </row>
    <row r="130" spans="2:3" ht="13.5" thickBot="1" x14ac:dyDescent="0.25">
      <c r="B130" s="16"/>
      <c r="C130" s="13"/>
    </row>
    <row r="131" spans="2:3" x14ac:dyDescent="0.2">
      <c r="B131" s="36" t="s">
        <v>23</v>
      </c>
      <c r="C131" s="96"/>
    </row>
    <row r="132" spans="2:3" x14ac:dyDescent="0.2">
      <c r="B132" s="37" t="s">
        <v>24</v>
      </c>
      <c r="C132" s="97"/>
    </row>
    <row r="133" spans="2:3" ht="13.5" thickBot="1" x14ac:dyDescent="0.25">
      <c r="B133" s="20" t="s">
        <v>5</v>
      </c>
      <c r="C133" s="98"/>
    </row>
    <row r="134" spans="2:3" x14ac:dyDescent="0.2">
      <c r="B134" s="94" t="s">
        <v>6</v>
      </c>
      <c r="C134" s="14" t="s">
        <v>1</v>
      </c>
    </row>
    <row r="135" spans="2:3" ht="13.5" thickBot="1" x14ac:dyDescent="0.25">
      <c r="B135" s="95"/>
      <c r="C135" s="15" t="s">
        <v>2</v>
      </c>
    </row>
    <row r="136" spans="2:3" ht="13.5" thickBot="1" x14ac:dyDescent="0.25">
      <c r="B136" s="38" t="s">
        <v>7</v>
      </c>
      <c r="C136" s="9">
        <f>SUM(C138:C140)</f>
        <v>25430000</v>
      </c>
    </row>
    <row r="137" spans="2:3" ht="13.5" thickBot="1" x14ac:dyDescent="0.25">
      <c r="B137" s="39" t="s">
        <v>8</v>
      </c>
      <c r="C137" s="10"/>
    </row>
    <row r="138" spans="2:3" ht="13.5" thickBot="1" x14ac:dyDescent="0.25">
      <c r="B138" s="40" t="s">
        <v>9</v>
      </c>
      <c r="C138" s="10">
        <v>13249000</v>
      </c>
    </row>
    <row r="139" spans="2:3" ht="13.5" thickBot="1" x14ac:dyDescent="0.25">
      <c r="B139" s="40" t="s">
        <v>10</v>
      </c>
      <c r="C139" s="10">
        <v>5690000</v>
      </c>
    </row>
    <row r="140" spans="2:3" ht="13.5" thickBot="1" x14ac:dyDescent="0.25">
      <c r="B140" s="40" t="s">
        <v>11</v>
      </c>
      <c r="C140" s="10">
        <v>6491000</v>
      </c>
    </row>
    <row r="141" spans="2:3" ht="13.5" thickBot="1" x14ac:dyDescent="0.25">
      <c r="B141" s="38"/>
      <c r="C141" s="10"/>
    </row>
    <row r="142" spans="2:3" ht="13.5" thickBot="1" x14ac:dyDescent="0.25">
      <c r="B142" s="38" t="s">
        <v>12</v>
      </c>
      <c r="C142" s="9">
        <f>+C144</f>
        <v>0</v>
      </c>
    </row>
    <row r="143" spans="2:3" ht="13.5" thickBot="1" x14ac:dyDescent="0.25">
      <c r="B143" s="39" t="s">
        <v>8</v>
      </c>
      <c r="C143" s="10"/>
    </row>
    <row r="144" spans="2:3" ht="13.5" thickBot="1" x14ac:dyDescent="0.25">
      <c r="B144" s="39"/>
      <c r="C144" s="10"/>
    </row>
    <row r="145" spans="2:3" ht="13.5" thickBot="1" x14ac:dyDescent="0.25">
      <c r="B145" s="38" t="s">
        <v>13</v>
      </c>
      <c r="C145" s="9">
        <f>+C136+C142</f>
        <v>25430000</v>
      </c>
    </row>
    <row r="146" spans="2:3" ht="13.5" thickBot="1" x14ac:dyDescent="0.25">
      <c r="B146" s="16"/>
      <c r="C146" s="13"/>
    </row>
    <row r="147" spans="2:3" x14ac:dyDescent="0.2">
      <c r="B147" s="36" t="s">
        <v>56</v>
      </c>
      <c r="C147" s="96"/>
    </row>
    <row r="148" spans="2:3" x14ac:dyDescent="0.2">
      <c r="B148" s="37" t="s">
        <v>25</v>
      </c>
      <c r="C148" s="97"/>
    </row>
    <row r="149" spans="2:3" ht="13.5" thickBot="1" x14ac:dyDescent="0.25">
      <c r="B149" s="20" t="s">
        <v>5</v>
      </c>
      <c r="C149" s="98"/>
    </row>
    <row r="150" spans="2:3" x14ac:dyDescent="0.2">
      <c r="B150" s="94" t="s">
        <v>6</v>
      </c>
      <c r="C150" s="14" t="s">
        <v>1</v>
      </c>
    </row>
    <row r="151" spans="2:3" ht="13.5" thickBot="1" x14ac:dyDescent="0.25">
      <c r="B151" s="95"/>
      <c r="C151" s="15" t="s">
        <v>2</v>
      </c>
    </row>
    <row r="152" spans="2:3" ht="13.5" thickBot="1" x14ac:dyDescent="0.25">
      <c r="B152" s="38" t="s">
        <v>7</v>
      </c>
      <c r="C152" s="9">
        <f>SUM(C154:C156)</f>
        <v>16003900</v>
      </c>
    </row>
    <row r="153" spans="2:3" ht="13.5" thickBot="1" x14ac:dyDescent="0.25">
      <c r="B153" s="39" t="s">
        <v>8</v>
      </c>
      <c r="C153" s="10"/>
    </row>
    <row r="154" spans="2:3" ht="13.5" thickBot="1" x14ac:dyDescent="0.25">
      <c r="B154" s="40" t="s">
        <v>9</v>
      </c>
      <c r="C154" s="10">
        <v>8877000</v>
      </c>
    </row>
    <row r="155" spans="2:3" ht="13.5" thickBot="1" x14ac:dyDescent="0.25">
      <c r="B155" s="40" t="s">
        <v>10</v>
      </c>
      <c r="C155" s="10">
        <v>3208100</v>
      </c>
    </row>
    <row r="156" spans="2:3" ht="13.5" thickBot="1" x14ac:dyDescent="0.25">
      <c r="B156" s="40" t="s">
        <v>11</v>
      </c>
      <c r="C156" s="10">
        <v>3918800</v>
      </c>
    </row>
    <row r="157" spans="2:3" ht="13.5" thickBot="1" x14ac:dyDescent="0.25">
      <c r="B157" s="38"/>
      <c r="C157" s="10"/>
    </row>
    <row r="158" spans="2:3" ht="13.5" thickBot="1" x14ac:dyDescent="0.25">
      <c r="B158" s="38" t="s">
        <v>12</v>
      </c>
      <c r="C158" s="9">
        <f>+C160</f>
        <v>400000</v>
      </c>
    </row>
    <row r="159" spans="2:3" ht="13.5" thickBot="1" x14ac:dyDescent="0.25">
      <c r="B159" s="39" t="s">
        <v>8</v>
      </c>
      <c r="C159" s="10"/>
    </row>
    <row r="160" spans="2:3" ht="28.5" customHeight="1" thickBot="1" x14ac:dyDescent="0.25">
      <c r="B160" s="39" t="s">
        <v>48</v>
      </c>
      <c r="C160" s="10">
        <v>400000</v>
      </c>
    </row>
    <row r="161" spans="2:5" ht="13.5" thickBot="1" x14ac:dyDescent="0.25">
      <c r="B161" s="11"/>
      <c r="C161" s="9"/>
    </row>
    <row r="162" spans="2:5" ht="13.5" thickBot="1" x14ac:dyDescent="0.25">
      <c r="B162" s="38" t="s">
        <v>13</v>
      </c>
      <c r="C162" s="9">
        <f>+C158+C152</f>
        <v>16403900</v>
      </c>
    </row>
    <row r="163" spans="2:5" x14ac:dyDescent="0.2">
      <c r="B163" s="16"/>
      <c r="C163" s="13"/>
    </row>
    <row r="164" spans="2:5" ht="13.5" thickBot="1" x14ac:dyDescent="0.25">
      <c r="B164" s="16"/>
      <c r="C164" s="13"/>
    </row>
    <row r="165" spans="2:5" x14ac:dyDescent="0.2">
      <c r="B165" s="19" t="s">
        <v>47</v>
      </c>
      <c r="C165" s="96"/>
    </row>
    <row r="166" spans="2:5" ht="13.5" thickBot="1" x14ac:dyDescent="0.25">
      <c r="B166" s="44" t="s">
        <v>0</v>
      </c>
      <c r="C166" s="98"/>
    </row>
    <row r="167" spans="2:5" x14ac:dyDescent="0.2">
      <c r="B167" s="94" t="s">
        <v>14</v>
      </c>
      <c r="C167" s="14" t="s">
        <v>1</v>
      </c>
    </row>
    <row r="168" spans="2:5" ht="13.5" thickBot="1" x14ac:dyDescent="0.25">
      <c r="B168" s="95"/>
      <c r="C168" s="15" t="s">
        <v>2</v>
      </c>
    </row>
    <row r="169" spans="2:5" ht="13.5" thickBot="1" x14ac:dyDescent="0.25">
      <c r="B169" s="38" t="s">
        <v>7</v>
      </c>
      <c r="C169" s="41">
        <f>SUM(C171:C173)</f>
        <v>142810500</v>
      </c>
      <c r="E169" s="13"/>
    </row>
    <row r="170" spans="2:5" ht="13.5" thickBot="1" x14ac:dyDescent="0.25">
      <c r="B170" s="39" t="s">
        <v>8</v>
      </c>
      <c r="C170" s="42"/>
    </row>
    <row r="171" spans="2:5" ht="13.5" thickBot="1" x14ac:dyDescent="0.25">
      <c r="B171" s="40" t="s">
        <v>9</v>
      </c>
      <c r="C171" s="43">
        <f>+C13+C29+C48+C64+C87+C104+C121+C138+C154</f>
        <v>98712900</v>
      </c>
    </row>
    <row r="172" spans="2:5" ht="13.5" thickBot="1" x14ac:dyDescent="0.25">
      <c r="B172" s="40" t="s">
        <v>10</v>
      </c>
      <c r="C172" s="43">
        <f>+C14+C30+C49+C65+C88+C105+C122+C139+C155</f>
        <v>27598600</v>
      </c>
    </row>
    <row r="173" spans="2:5" ht="13.5" thickBot="1" x14ac:dyDescent="0.25">
      <c r="B173" s="40" t="s">
        <v>11</v>
      </c>
      <c r="C173" s="43">
        <f>+C15+C31+C50+C66+C89+C106+C123+C140+C156</f>
        <v>16499000</v>
      </c>
    </row>
    <row r="174" spans="2:5" ht="13.5" thickBot="1" x14ac:dyDescent="0.25">
      <c r="B174" s="38"/>
      <c r="C174" s="42"/>
    </row>
    <row r="175" spans="2:5" ht="13.5" thickBot="1" x14ac:dyDescent="0.25">
      <c r="B175" s="38" t="s">
        <v>15</v>
      </c>
      <c r="C175" s="41">
        <f>+C17+C33+C52+C68+C91+C108+C125+C142+C158</f>
        <v>101019000</v>
      </c>
    </row>
    <row r="176" spans="2:5" ht="13.5" thickBot="1" x14ac:dyDescent="0.25">
      <c r="B176" s="11"/>
      <c r="C176" s="43"/>
    </row>
    <row r="177" spans="2:3" ht="13.5" thickBot="1" x14ac:dyDescent="0.25">
      <c r="B177" s="38" t="s">
        <v>13</v>
      </c>
      <c r="C177" s="41">
        <f>+C175+C169</f>
        <v>243829500</v>
      </c>
    </row>
    <row r="178" spans="2:3" x14ac:dyDescent="0.2">
      <c r="B178" s="99"/>
      <c r="C178" s="99"/>
    </row>
    <row r="181" spans="2:3" x14ac:dyDescent="0.2">
      <c r="C181" s="13"/>
    </row>
  </sheetData>
  <mergeCells count="23">
    <mergeCell ref="B178:C178"/>
    <mergeCell ref="B167:B168"/>
    <mergeCell ref="B2:C2"/>
    <mergeCell ref="B3:C3"/>
    <mergeCell ref="C6:C8"/>
    <mergeCell ref="B9:B10"/>
    <mergeCell ref="C165:C166"/>
    <mergeCell ref="C22:C24"/>
    <mergeCell ref="B25:B26"/>
    <mergeCell ref="C41:C43"/>
    <mergeCell ref="B44:B45"/>
    <mergeCell ref="C57:C59"/>
    <mergeCell ref="B60:B61"/>
    <mergeCell ref="C80:C82"/>
    <mergeCell ref="B83:B84"/>
    <mergeCell ref="C147:C149"/>
    <mergeCell ref="B150:B151"/>
    <mergeCell ref="C97:C99"/>
    <mergeCell ref="B100:B101"/>
    <mergeCell ref="C114:C116"/>
    <mergeCell ref="B117:B118"/>
    <mergeCell ref="C131:C133"/>
    <mergeCell ref="B134:B135"/>
  </mergeCells>
  <printOptions horizontalCentered="1"/>
  <pageMargins left="0" right="0" top="0.74803149606299213" bottom="0.39370078740157483" header="0.31496062992125984" footer="0.31496062992125984"/>
  <pageSetup paperSize="9" scale="73" orientation="portrait" r:id="rId1"/>
  <rowBreaks count="2" manualBreakCount="2">
    <brk id="66" max="16383" man="1"/>
    <brk id="1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0300</vt:lpstr>
      <vt:lpstr>Политики-Програми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Десислава Димитрова</cp:lastModifiedBy>
  <cp:lastPrinted>2025-04-24T07:07:19Z</cp:lastPrinted>
  <dcterms:created xsi:type="dcterms:W3CDTF">2020-12-10T12:35:04Z</dcterms:created>
  <dcterms:modified xsi:type="dcterms:W3CDTF">2025-04-24T07:08:48Z</dcterms:modified>
</cp:coreProperties>
</file>